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120" yWindow="1185" windowWidth="15120" windowHeight="69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Лист1!$A$1:$E$92</definedName>
  </definedNames>
  <calcPr calcId="145621"/>
</workbook>
</file>

<file path=xl/calcChain.xml><?xml version="1.0" encoding="utf-8"?>
<calcChain xmlns="http://schemas.openxmlformats.org/spreadsheetml/2006/main">
  <c r="E29" i="1" l="1"/>
  <c r="E28" i="1"/>
  <c r="D44" i="1" l="1"/>
  <c r="C44" i="1"/>
  <c r="E50" i="1"/>
  <c r="D11" i="1"/>
  <c r="C11" i="1"/>
  <c r="D35" i="1"/>
  <c r="C35" i="1"/>
  <c r="E43" i="1"/>
  <c r="E42" i="1"/>
  <c r="E41" i="1"/>
  <c r="D30" i="1"/>
  <c r="C30" i="1"/>
  <c r="E34" i="1"/>
  <c r="C8" i="1" l="1"/>
  <c r="E35" i="1"/>
  <c r="E48" i="1"/>
  <c r="E49" i="1"/>
  <c r="E11" i="1" l="1"/>
  <c r="E27" i="1"/>
  <c r="E26" i="1"/>
  <c r="E25" i="1"/>
  <c r="E24" i="1"/>
  <c r="E23" i="1"/>
  <c r="D83" i="1"/>
  <c r="C83" i="1"/>
  <c r="E87" i="1"/>
  <c r="E83" i="1" l="1"/>
  <c r="E17" i="1"/>
  <c r="E16" i="1"/>
  <c r="E21" i="1"/>
  <c r="E15" i="1"/>
  <c r="D81" i="1" l="1"/>
  <c r="D79" i="1" s="1"/>
  <c r="C81" i="1"/>
  <c r="C79" i="1" l="1"/>
  <c r="E86" i="1"/>
  <c r="E82" i="1"/>
  <c r="E36" i="1"/>
  <c r="E38" i="1"/>
  <c r="E10" i="1" l="1"/>
  <c r="E12" i="1"/>
  <c r="E13" i="1"/>
  <c r="E14" i="1"/>
  <c r="E18" i="1"/>
  <c r="E19" i="1"/>
  <c r="E20" i="1"/>
  <c r="E22" i="1"/>
  <c r="E31" i="1"/>
  <c r="E32" i="1"/>
  <c r="E33" i="1"/>
  <c r="E37" i="1"/>
  <c r="E39" i="1"/>
  <c r="E40" i="1"/>
  <c r="E45" i="1"/>
  <c r="E46" i="1"/>
  <c r="E47" i="1"/>
  <c r="E54" i="1"/>
  <c r="E55" i="1"/>
  <c r="E56" i="1"/>
  <c r="E57" i="1"/>
  <c r="E58" i="1"/>
  <c r="E59" i="1"/>
  <c r="E60" i="1"/>
  <c r="E61" i="1"/>
  <c r="E62" i="1"/>
  <c r="E63" i="1"/>
  <c r="E64" i="1"/>
  <c r="E66" i="1"/>
  <c r="E67" i="1"/>
  <c r="E68" i="1"/>
  <c r="E69" i="1"/>
  <c r="E70" i="1"/>
  <c r="E71" i="1"/>
  <c r="E72" i="1"/>
  <c r="E73" i="1"/>
  <c r="E74" i="1"/>
  <c r="E76" i="1"/>
  <c r="E77" i="1"/>
  <c r="E78" i="1"/>
  <c r="E84" i="1"/>
  <c r="E85" i="1"/>
  <c r="D75" i="1" l="1"/>
  <c r="D65" i="1"/>
  <c r="D53" i="1"/>
  <c r="C75" i="1"/>
  <c r="D51" i="1" l="1"/>
  <c r="D8" i="1"/>
  <c r="E30" i="1"/>
  <c r="E75" i="1"/>
  <c r="E44" i="1"/>
  <c r="D7" i="1" l="1"/>
  <c r="E81" i="1" l="1"/>
  <c r="C65" i="1"/>
  <c r="E65" i="1" s="1"/>
  <c r="E79" i="1" l="1"/>
  <c r="C53" i="1" l="1"/>
  <c r="E53" i="1" s="1"/>
  <c r="C90" i="1" l="1"/>
  <c r="E8" i="1" l="1"/>
  <c r="C51" i="1"/>
  <c r="E51" i="1" l="1"/>
  <c r="C7" i="1"/>
  <c r="E7" i="1" s="1"/>
</calcChain>
</file>

<file path=xl/sharedStrings.xml><?xml version="1.0" encoding="utf-8"?>
<sst xmlns="http://schemas.openxmlformats.org/spreadsheetml/2006/main" count="157" uniqueCount="139">
  <si>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</si>
  <si>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</si>
  <si>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</si>
  <si>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</si>
  <si>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</si>
  <si>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</si>
  <si>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</si>
  <si>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</si>
  <si>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</si>
  <si>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</si>
  <si>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</si>
  <si>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</si>
  <si>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</si>
  <si>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</si>
  <si>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</si>
  <si>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</si>
  <si>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</si>
  <si>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</si>
  <si>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</si>
  <si>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</si>
  <si>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</si>
  <si>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</si>
  <si>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</si>
  <si>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</si>
  <si>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</si>
  <si>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</si>
  <si>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</si>
  <si>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</si>
  <si>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</si>
  <si>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Отдел культуры администрации Северо-Енисейского района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</si>
  <si>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</si>
  <si>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</si>
  <si>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</si>
  <si>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</si>
  <si>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0380006400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</si>
  <si>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</si>
  <si>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</si>
  <si>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</si>
  <si>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</si>
  <si>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</si>
  <si>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</si>
  <si>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</si>
  <si>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</si>
  <si>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</si>
  <si>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</si>
  <si>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</si>
  <si>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</si>
  <si>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</si>
  <si>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</si>
  <si>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</si>
  <si>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</si>
  <si>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</si>
  <si>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</si>
  <si>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</si>
  <si>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</si>
  <si>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</si>
  <si>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</si>
  <si>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</si>
  <si>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</si>
  <si>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</si>
  <si>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</si>
  <si>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</si>
  <si>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</si>
  <si>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</si>
  <si>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</si>
  <si>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</si>
  <si>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</si>
  <si>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</si>
  <si>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</si>
  <si>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</si>
  <si>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</si>
  <si>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</si>
  <si>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</si>
  <si>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</si>
  <si>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</si>
  <si>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</si>
  <si>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</si>
  <si>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</si>
  <si>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</si>
  <si>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</si>
  <si>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</si>
  <si>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</si>
  <si>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</si>
  <si>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</si>
  <si>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</si>
  <si>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</si>
  <si>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</si>
  <si>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2210078400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</si>
  <si>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</si>
  <si>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</si>
  <si>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</si>
  <si>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</si>
  <si>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Заместитель главы района по финансам и бюджетному устройству, руководителя Финансового управления администрации
Северо-Енисейского района</t>
  </si>
  <si>
    <t>А.Э. Перепелица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</si>
  <si>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</si>
  <si>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</si>
  <si>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</si>
  <si>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</si>
  <si>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</si>
  <si>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</si>
  <si>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</si>
  <si>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</si>
  <si>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</si>
  <si>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</si>
  <si>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</si>
  <si>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123R374920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</si>
  <si>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</si>
  <si>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16300L4970</t>
  </si>
  <si>
    <t>0810074880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</si>
  <si>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</si>
  <si>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</si>
  <si>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</si>
  <si>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</si>
  <si>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</si>
  <si>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</si>
  <si>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</si>
  <si>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</si>
  <si>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</si>
  <si>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</si>
  <si>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</si>
  <si>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</si>
  <si>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</si>
  <si>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</si>
  <si>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</si>
  <si>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</si>
  <si>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</si>
  <si>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</si>
  <si>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</si>
  <si>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</si>
  <si>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</si>
  <si>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</si>
  <si>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</si>
  <si>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</si>
  <si>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</si>
  <si>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Приложение к сведениям об исполнении бюджета  района
по состоянию на 01.09.2019</t>
  </si>
  <si>
    <t>Информация об исполнении субсидий, субвенций и иных межбюджетных трансфертов, 
имеющих целевое назначение по состоянию на 01.09.2019 год</t>
  </si>
  <si>
    <t>0460074630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</si>
  <si>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</si>
  <si>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Исполнитель: Новоселова Татьяна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</si>
</sst>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0" fontId="8" fillId="2" borderId="1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 applyProtection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9" fillId="2" borderId="1" xfId="0" applyNumberFormat="1" applyFont="1" applyFill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tabSelected="1" workbookViewId="0">
      <selection activeCell="B29" sqref="B29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0" t="s">
        <v>134</v>
      </c>
      <c r="C1" s="41"/>
      <c r="D1" s="41"/>
      <c r="E1" s="41"/>
    </row>
    <row r="2" spans="1:14" x14ac:dyDescent="0.25">
      <c r="K2" s="8"/>
      <c r="L2" s="8"/>
      <c r="M2" s="8"/>
      <c r="N2" s="8"/>
    </row>
    <row r="3" spans="1:14" ht="12.75" customHeight="1" x14ac:dyDescent="0.25">
      <c r="A3" s="42" t="s">
        <v>135</v>
      </c>
      <c r="B3" s="42"/>
      <c r="C3" s="42"/>
      <c r="D3" s="42"/>
      <c r="E3" s="42"/>
      <c r="K3" s="8"/>
      <c r="L3" s="9"/>
      <c r="M3" s="9"/>
      <c r="N3" s="8"/>
    </row>
    <row r="4" spans="1:14" x14ac:dyDescent="0.25">
      <c r="A4" s="42"/>
      <c r="B4" s="42"/>
      <c r="C4" s="42"/>
      <c r="D4" s="42"/>
      <c r="E4" s="42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60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5" t="s">
        <v>31</v>
      </c>
      <c r="B7" s="45"/>
      <c r="C7" s="35">
        <f>C8+C51+C79</f>
        <v>750309.99999999988</v>
      </c>
      <c r="D7" s="35">
        <f>D8+D51+D79</f>
        <v>540996.6</v>
      </c>
      <c r="E7" s="14">
        <f>D7/C7*100</f>
        <v>72.103077394676873</v>
      </c>
      <c r="F7" s="23"/>
      <c r="G7" s="23"/>
      <c r="H7" s="3"/>
      <c r="K7" s="8"/>
      <c r="L7" s="10"/>
      <c r="M7" s="10"/>
      <c r="N7" s="8"/>
    </row>
    <row r="8" spans="1:14" ht="15.75" x14ac:dyDescent="0.25">
      <c r="A8" s="43" t="s">
        <v>12</v>
      </c>
      <c r="B8" s="43"/>
      <c r="C8" s="35">
        <f>C11+C30+C35+C44+C10</f>
        <v>344269.5</v>
      </c>
      <c r="D8" s="35">
        <f>D11+D30+D35+D44+D10</f>
        <v>251171.59999999998</v>
      </c>
      <c r="E8" s="14">
        <f t="shared" ref="E8:E45" si="0">D8/C8*100</f>
        <v>72.957842620388959</v>
      </c>
      <c r="F8" s="23"/>
      <c r="G8" s="23"/>
      <c r="H8" s="3"/>
      <c r="K8" s="8"/>
      <c r="L8" s="10"/>
      <c r="M8" s="10"/>
      <c r="N8" s="8"/>
    </row>
    <row r="9" spans="1:14" ht="15.75" x14ac:dyDescent="0.25">
      <c r="A9" s="44" t="s">
        <v>25</v>
      </c>
      <c r="B9" s="44"/>
      <c r="C9" s="36"/>
      <c r="D9" s="36"/>
      <c r="E9" s="20"/>
      <c r="F9" s="23"/>
      <c r="G9" s="3"/>
      <c r="H9" s="3"/>
      <c r="K9" s="8"/>
      <c r="L9" s="10"/>
      <c r="M9" s="10"/>
      <c r="N9" s="8"/>
    </row>
    <row r="10" spans="1:14" ht="78.75" x14ac:dyDescent="0.25">
      <c r="A10" s="28"/>
      <c r="B10" s="28" t="s">
        <v>30</v>
      </c>
      <c r="C10" s="37">
        <v>199999.3</v>
      </c>
      <c r="D10" s="37">
        <v>199999.3</v>
      </c>
      <c r="E10" s="20">
        <f t="shared" si="0"/>
        <v>100</v>
      </c>
      <c r="F10" s="23"/>
      <c r="G10" s="3"/>
      <c r="H10" s="3"/>
      <c r="K10" s="8"/>
      <c r="L10" s="10"/>
      <c r="M10" s="10"/>
      <c r="N10" s="8"/>
    </row>
    <row r="11" spans="1:14" ht="15.75" x14ac:dyDescent="0.25">
      <c r="A11" s="43" t="s">
        <v>61</v>
      </c>
      <c r="B11" s="43"/>
      <c r="C11" s="35">
        <f>SUM(C12:C29)</f>
        <v>98238.9</v>
      </c>
      <c r="D11" s="35">
        <f>SUM(D12:D29)</f>
        <v>20925.600000000002</v>
      </c>
      <c r="E11" s="14">
        <f>D11/C11*100</f>
        <v>21.300727105046985</v>
      </c>
      <c r="F11" s="23"/>
      <c r="G11" s="23"/>
      <c r="H11" s="3"/>
      <c r="K11" s="8"/>
      <c r="L11" s="10"/>
      <c r="M11" s="10"/>
      <c r="N11" s="8"/>
    </row>
    <row r="12" spans="1:14" ht="78.75" x14ac:dyDescent="0.25">
      <c r="A12" s="17" t="s">
        <v>84</v>
      </c>
      <c r="B12" s="18" t="s">
        <v>89</v>
      </c>
      <c r="C12" s="34">
        <v>1024.3</v>
      </c>
      <c r="D12" s="34">
        <v>0</v>
      </c>
      <c r="E12" s="20">
        <f t="shared" si="0"/>
        <v>0</v>
      </c>
      <c r="F12" s="2"/>
      <c r="G12" s="3"/>
      <c r="H12" s="3"/>
      <c r="K12" s="8"/>
      <c r="L12" s="10"/>
      <c r="M12" s="10"/>
      <c r="N12" s="8"/>
    </row>
    <row r="13" spans="1:14" ht="141.75" x14ac:dyDescent="0.25">
      <c r="A13" s="17" t="s">
        <v>85</v>
      </c>
      <c r="B13" s="18" t="s">
        <v>90</v>
      </c>
      <c r="C13" s="34">
        <v>7000</v>
      </c>
      <c r="D13" s="34">
        <v>0</v>
      </c>
      <c r="E13" s="20">
        <f t="shared" si="0"/>
        <v>0</v>
      </c>
      <c r="F13" s="2"/>
      <c r="G13" s="3"/>
    </row>
    <row r="14" spans="1:14" ht="78.75" x14ac:dyDescent="0.25">
      <c r="A14" s="17" t="s">
        <v>88</v>
      </c>
      <c r="B14" s="18" t="s">
        <v>91</v>
      </c>
      <c r="C14" s="34">
        <v>41600</v>
      </c>
      <c r="D14" s="34">
        <v>0</v>
      </c>
      <c r="E14" s="20">
        <f t="shared" si="0"/>
        <v>0</v>
      </c>
      <c r="F14" s="2"/>
      <c r="G14" s="3"/>
    </row>
    <row r="15" spans="1:14" ht="63" x14ac:dyDescent="0.25">
      <c r="A15" s="17" t="s">
        <v>50</v>
      </c>
      <c r="B15" s="18" t="s">
        <v>53</v>
      </c>
      <c r="C15" s="34">
        <v>165</v>
      </c>
      <c r="D15" s="34">
        <v>136.9</v>
      </c>
      <c r="E15" s="20">
        <f t="shared" si="0"/>
        <v>82.969696969696969</v>
      </c>
      <c r="F15" s="2"/>
      <c r="G15" s="3"/>
    </row>
    <row r="16" spans="1:14" ht="63" x14ac:dyDescent="0.25">
      <c r="A16" s="17" t="s">
        <v>26</v>
      </c>
      <c r="B16" s="18" t="s">
        <v>32</v>
      </c>
      <c r="C16" s="34">
        <v>593.1</v>
      </c>
      <c r="D16" s="34">
        <v>181.8</v>
      </c>
      <c r="E16" s="20">
        <f t="shared" si="0"/>
        <v>30.652503793626707</v>
      </c>
      <c r="F16" s="2"/>
      <c r="G16" s="3"/>
    </row>
    <row r="17" spans="1:8" ht="78.75" x14ac:dyDescent="0.25">
      <c r="A17" s="17" t="s">
        <v>86</v>
      </c>
      <c r="B17" s="18" t="s">
        <v>89</v>
      </c>
      <c r="C17" s="34">
        <v>1262.3</v>
      </c>
      <c r="D17" s="34">
        <v>0</v>
      </c>
      <c r="E17" s="20">
        <f t="shared" si="0"/>
        <v>0</v>
      </c>
      <c r="F17" s="2"/>
      <c r="G17" s="3"/>
    </row>
    <row r="18" spans="1:8" ht="53.25" customHeight="1" x14ac:dyDescent="0.25">
      <c r="A18" s="17" t="s">
        <v>33</v>
      </c>
      <c r="B18" s="18" t="s">
        <v>27</v>
      </c>
      <c r="C18" s="34">
        <v>18960.8</v>
      </c>
      <c r="D18" s="34">
        <v>11730.8</v>
      </c>
      <c r="E18" s="20">
        <f t="shared" si="0"/>
        <v>61.868697523311255</v>
      </c>
      <c r="F18" s="2"/>
      <c r="G18" s="3"/>
    </row>
    <row r="19" spans="1:8" ht="63" x14ac:dyDescent="0.25">
      <c r="A19" s="17" t="s">
        <v>74</v>
      </c>
      <c r="B19" s="18" t="s">
        <v>75</v>
      </c>
      <c r="C19" s="34">
        <v>8303.9</v>
      </c>
      <c r="D19" s="34">
        <v>0</v>
      </c>
      <c r="E19" s="20">
        <f t="shared" si="0"/>
        <v>0</v>
      </c>
      <c r="F19" s="2"/>
      <c r="G19" s="3"/>
    </row>
    <row r="20" spans="1:8" ht="63" x14ac:dyDescent="0.25">
      <c r="A20" s="17" t="s">
        <v>105</v>
      </c>
      <c r="B20" s="18" t="s">
        <v>106</v>
      </c>
      <c r="C20" s="34">
        <v>229.9</v>
      </c>
      <c r="D20" s="34">
        <v>0</v>
      </c>
      <c r="E20" s="20">
        <f t="shared" si="0"/>
        <v>0</v>
      </c>
      <c r="F20" s="2"/>
      <c r="G20" s="3"/>
    </row>
    <row r="21" spans="1:8" ht="63" x14ac:dyDescent="0.25">
      <c r="A21" s="17" t="s">
        <v>107</v>
      </c>
      <c r="B21" s="18" t="s">
        <v>79</v>
      </c>
      <c r="C21" s="34">
        <v>4060.7</v>
      </c>
      <c r="D21" s="34">
        <v>4060.6</v>
      </c>
      <c r="E21" s="20">
        <f t="shared" si="0"/>
        <v>99.997537370404117</v>
      </c>
      <c r="F21" s="2"/>
      <c r="G21" s="3"/>
    </row>
    <row r="22" spans="1:8" ht="63" x14ac:dyDescent="0.25">
      <c r="A22" s="17" t="s">
        <v>51</v>
      </c>
      <c r="B22" s="18" t="s">
        <v>53</v>
      </c>
      <c r="C22" s="34">
        <v>21.5</v>
      </c>
      <c r="D22" s="34">
        <v>18.2</v>
      </c>
      <c r="E22" s="20">
        <f t="shared" si="0"/>
        <v>84.651162790697683</v>
      </c>
      <c r="F22" s="2"/>
      <c r="G22" s="3"/>
    </row>
    <row r="23" spans="1:8" ht="63" x14ac:dyDescent="0.25">
      <c r="A23" s="17" t="s">
        <v>54</v>
      </c>
      <c r="B23" s="18" t="s">
        <v>53</v>
      </c>
      <c r="C23" s="34">
        <v>621.20000000000005</v>
      </c>
      <c r="D23" s="34">
        <v>485.5</v>
      </c>
      <c r="E23" s="20">
        <f t="shared" si="0"/>
        <v>78.155183515775917</v>
      </c>
      <c r="F23" s="2"/>
      <c r="G23" s="3"/>
    </row>
    <row r="24" spans="1:8" ht="78.75" x14ac:dyDescent="0.25">
      <c r="A24" s="17" t="s">
        <v>87</v>
      </c>
      <c r="B24" s="18" t="s">
        <v>89</v>
      </c>
      <c r="C24" s="34">
        <v>7500</v>
      </c>
      <c r="D24" s="34">
        <v>0</v>
      </c>
      <c r="E24" s="20">
        <f t="shared" si="0"/>
        <v>0</v>
      </c>
      <c r="F24" s="2"/>
      <c r="G24" s="3"/>
    </row>
    <row r="25" spans="1:8" ht="94.5" x14ac:dyDescent="0.25">
      <c r="A25" s="17" t="s">
        <v>103</v>
      </c>
      <c r="B25" s="18" t="s">
        <v>104</v>
      </c>
      <c r="C25" s="34">
        <v>1127.8</v>
      </c>
      <c r="D25" s="34">
        <v>457.8</v>
      </c>
      <c r="E25" s="20">
        <f t="shared" si="0"/>
        <v>40.592303599929068</v>
      </c>
      <c r="F25" s="2"/>
      <c r="G25" s="3"/>
    </row>
    <row r="26" spans="1:8" ht="63" x14ac:dyDescent="0.25">
      <c r="A26" s="17" t="s">
        <v>78</v>
      </c>
      <c r="B26" s="18" t="s">
        <v>80</v>
      </c>
      <c r="C26" s="34">
        <v>3150.6</v>
      </c>
      <c r="D26" s="34">
        <v>3150.6</v>
      </c>
      <c r="E26" s="20">
        <f t="shared" si="0"/>
        <v>100</v>
      </c>
      <c r="F26" s="2"/>
      <c r="G26" s="3"/>
    </row>
    <row r="27" spans="1:8" ht="63" x14ac:dyDescent="0.25">
      <c r="A27" s="17" t="s">
        <v>52</v>
      </c>
      <c r="B27" s="18" t="s">
        <v>53</v>
      </c>
      <c r="C27" s="34">
        <v>859.7</v>
      </c>
      <c r="D27" s="34">
        <v>703.4</v>
      </c>
      <c r="E27" s="20">
        <f t="shared" si="0"/>
        <v>81.819239269512607</v>
      </c>
      <c r="F27" s="2"/>
      <c r="G27" s="3"/>
    </row>
    <row r="28" spans="1:8" ht="47.25" x14ac:dyDescent="0.25">
      <c r="A28" s="17" t="s">
        <v>76</v>
      </c>
      <c r="B28" s="18" t="s">
        <v>77</v>
      </c>
      <c r="C28" s="34">
        <v>1309.5999999999999</v>
      </c>
      <c r="D28" s="34">
        <v>0</v>
      </c>
      <c r="E28" s="20">
        <f t="shared" ref="E28:E29" si="1">D28/C28*100</f>
        <v>0</v>
      </c>
      <c r="F28" s="2"/>
      <c r="G28" s="3"/>
    </row>
    <row r="29" spans="1:8" ht="63" x14ac:dyDescent="0.25">
      <c r="A29" s="17" t="s">
        <v>136</v>
      </c>
      <c r="B29" s="18" t="s">
        <v>137</v>
      </c>
      <c r="C29" s="34">
        <v>448.5</v>
      </c>
      <c r="D29" s="34">
        <v>0</v>
      </c>
      <c r="E29" s="20">
        <f t="shared" si="1"/>
        <v>0</v>
      </c>
      <c r="F29" s="2"/>
      <c r="G29" s="3"/>
    </row>
    <row r="30" spans="1:8" ht="15.75" x14ac:dyDescent="0.25">
      <c r="A30" s="43" t="s">
        <v>62</v>
      </c>
      <c r="B30" s="43"/>
      <c r="C30" s="14">
        <f>SUM(C31:C34)</f>
        <v>19748.300000000003</v>
      </c>
      <c r="D30" s="14">
        <f>SUM(D31:D34)</f>
        <v>15710.3</v>
      </c>
      <c r="E30" s="14">
        <f t="shared" si="0"/>
        <v>79.552670356435726</v>
      </c>
      <c r="F30" s="31"/>
      <c r="G30" s="31"/>
      <c r="H30" s="23"/>
    </row>
    <row r="31" spans="1:8" ht="63" x14ac:dyDescent="0.25">
      <c r="A31" s="17" t="s">
        <v>55</v>
      </c>
      <c r="B31" s="18" t="s">
        <v>53</v>
      </c>
      <c r="C31" s="34">
        <v>15201.5</v>
      </c>
      <c r="D31" s="34">
        <v>13015.4</v>
      </c>
      <c r="E31" s="20">
        <f t="shared" si="0"/>
        <v>85.619182317534452</v>
      </c>
      <c r="F31" s="31"/>
      <c r="G31" s="31"/>
      <c r="H31" s="23"/>
    </row>
    <row r="32" spans="1:8" ht="63" x14ac:dyDescent="0.25">
      <c r="A32" s="17" t="s">
        <v>94</v>
      </c>
      <c r="B32" s="18" t="s">
        <v>95</v>
      </c>
      <c r="C32" s="34">
        <v>234.2</v>
      </c>
      <c r="D32" s="34">
        <v>156.1</v>
      </c>
      <c r="E32" s="20">
        <f t="shared" si="0"/>
        <v>66.652433817250213</v>
      </c>
      <c r="F32" s="2"/>
    </row>
    <row r="33" spans="1:8" ht="94.5" x14ac:dyDescent="0.25">
      <c r="A33" s="17" t="s">
        <v>36</v>
      </c>
      <c r="B33" s="18" t="s">
        <v>37</v>
      </c>
      <c r="C33" s="34">
        <v>4168.1000000000004</v>
      </c>
      <c r="D33" s="34">
        <v>2394.3000000000002</v>
      </c>
      <c r="E33" s="20">
        <f t="shared" si="0"/>
        <v>57.443439456826852</v>
      </c>
      <c r="F33" s="2"/>
    </row>
    <row r="34" spans="1:8" ht="63" x14ac:dyDescent="0.25">
      <c r="A34" s="17" t="s">
        <v>56</v>
      </c>
      <c r="B34" s="18" t="s">
        <v>53</v>
      </c>
      <c r="C34" s="34">
        <v>144.5</v>
      </c>
      <c r="D34" s="34">
        <v>144.5</v>
      </c>
      <c r="E34" s="20">
        <f t="shared" si="0"/>
        <v>100</v>
      </c>
      <c r="F34" s="2"/>
    </row>
    <row r="35" spans="1:8" ht="15.75" x14ac:dyDescent="0.25">
      <c r="A35" s="43" t="s">
        <v>29</v>
      </c>
      <c r="B35" s="43"/>
      <c r="C35" s="14">
        <f>SUM(C36:C43)</f>
        <v>24549.099999999995</v>
      </c>
      <c r="D35" s="14">
        <f>SUM(D36:D43)</f>
        <v>13505.2</v>
      </c>
      <c r="E35" s="14">
        <f>D35/C35*100</f>
        <v>55.013014733737705</v>
      </c>
      <c r="F35" s="31"/>
      <c r="G35" s="31"/>
      <c r="H35" s="4"/>
    </row>
    <row r="36" spans="1:8" ht="47.25" x14ac:dyDescent="0.25">
      <c r="A36" s="17" t="s">
        <v>38</v>
      </c>
      <c r="B36" s="18" t="s">
        <v>39</v>
      </c>
      <c r="C36" s="34">
        <v>5068.2</v>
      </c>
      <c r="D36" s="34">
        <v>3157.6</v>
      </c>
      <c r="E36" s="20">
        <f t="shared" si="0"/>
        <v>62.302198019020558</v>
      </c>
      <c r="F36" s="25"/>
    </row>
    <row r="37" spans="1:8" ht="63" x14ac:dyDescent="0.25">
      <c r="A37" s="17" t="s">
        <v>108</v>
      </c>
      <c r="B37" s="18" t="s">
        <v>69</v>
      </c>
      <c r="C37" s="34">
        <v>106.7</v>
      </c>
      <c r="D37" s="34">
        <v>106.7</v>
      </c>
      <c r="E37" s="20">
        <f t="shared" si="0"/>
        <v>100</v>
      </c>
      <c r="F37" s="25"/>
    </row>
    <row r="38" spans="1:8" ht="47.25" x14ac:dyDescent="0.25">
      <c r="A38" s="17" t="s">
        <v>81</v>
      </c>
      <c r="B38" s="38" t="s">
        <v>109</v>
      </c>
      <c r="C38" s="34">
        <v>24.4</v>
      </c>
      <c r="D38" s="34">
        <v>24.4</v>
      </c>
      <c r="E38" s="20">
        <f t="shared" si="0"/>
        <v>100</v>
      </c>
      <c r="F38" s="2"/>
    </row>
    <row r="39" spans="1:8" ht="63" x14ac:dyDescent="0.25">
      <c r="A39" s="17" t="s">
        <v>96</v>
      </c>
      <c r="B39" s="18" t="s">
        <v>95</v>
      </c>
      <c r="C39" s="34">
        <v>48</v>
      </c>
      <c r="D39" s="34">
        <v>27</v>
      </c>
      <c r="E39" s="20">
        <f t="shared" si="0"/>
        <v>56.25</v>
      </c>
      <c r="F39" s="2"/>
    </row>
    <row r="40" spans="1:8" ht="94.5" x14ac:dyDescent="0.25">
      <c r="A40" s="17" t="s">
        <v>98</v>
      </c>
      <c r="B40" s="18" t="s">
        <v>37</v>
      </c>
      <c r="C40" s="34">
        <v>897.4</v>
      </c>
      <c r="D40" s="34">
        <v>448.8</v>
      </c>
      <c r="E40" s="20">
        <f t="shared" si="0"/>
        <v>50.01114330287497</v>
      </c>
      <c r="F40" s="2"/>
    </row>
    <row r="41" spans="1:8" ht="69" customHeight="1" x14ac:dyDescent="0.25">
      <c r="A41" s="17" t="s">
        <v>40</v>
      </c>
      <c r="B41" s="18" t="s">
        <v>39</v>
      </c>
      <c r="C41" s="34">
        <v>16589.599999999999</v>
      </c>
      <c r="D41" s="34">
        <v>8221.5</v>
      </c>
      <c r="E41" s="20">
        <f t="shared" si="0"/>
        <v>49.558156917586928</v>
      </c>
      <c r="F41" s="2"/>
    </row>
    <row r="42" spans="1:8" ht="69" customHeight="1" x14ac:dyDescent="0.25">
      <c r="A42" s="17" t="s">
        <v>97</v>
      </c>
      <c r="B42" s="18" t="s">
        <v>95</v>
      </c>
      <c r="C42" s="34">
        <v>30</v>
      </c>
      <c r="D42" s="34">
        <v>25</v>
      </c>
      <c r="E42" s="20">
        <f t="shared" si="0"/>
        <v>83.333333333333343</v>
      </c>
      <c r="F42" s="2"/>
    </row>
    <row r="43" spans="1:8" ht="96.75" customHeight="1" x14ac:dyDescent="0.25">
      <c r="A43" s="17" t="s">
        <v>57</v>
      </c>
      <c r="B43" s="18" t="s">
        <v>53</v>
      </c>
      <c r="C43" s="34">
        <v>1784.8</v>
      </c>
      <c r="D43" s="34">
        <v>1494.2</v>
      </c>
      <c r="E43" s="20">
        <f t="shared" si="0"/>
        <v>83.718063648588085</v>
      </c>
      <c r="F43" s="2"/>
    </row>
    <row r="44" spans="1:8" ht="15.75" x14ac:dyDescent="0.25">
      <c r="A44" s="43" t="s">
        <v>64</v>
      </c>
      <c r="B44" s="43"/>
      <c r="C44" s="21">
        <f>SUM(C45:C50)</f>
        <v>1733.9</v>
      </c>
      <c r="D44" s="21">
        <f>SUM(D45:D50)</f>
        <v>1031.1999999999998</v>
      </c>
      <c r="E44" s="14">
        <f t="shared" si="0"/>
        <v>59.472864640406009</v>
      </c>
      <c r="F44" s="30"/>
    </row>
    <row r="45" spans="1:8" ht="63" x14ac:dyDescent="0.25">
      <c r="A45" s="17" t="s">
        <v>58</v>
      </c>
      <c r="B45" s="18" t="s">
        <v>53</v>
      </c>
      <c r="C45" s="34">
        <v>758.5</v>
      </c>
      <c r="D45" s="34">
        <v>639.4</v>
      </c>
      <c r="E45" s="20">
        <f t="shared" si="0"/>
        <v>84.297956493078445</v>
      </c>
      <c r="F45" s="30"/>
    </row>
    <row r="46" spans="1:8" ht="63" x14ac:dyDescent="0.25">
      <c r="A46" s="17" t="s">
        <v>99</v>
      </c>
      <c r="B46" s="18" t="s">
        <v>101</v>
      </c>
      <c r="C46" s="34">
        <v>500</v>
      </c>
      <c r="D46" s="34">
        <v>165</v>
      </c>
      <c r="E46" s="20">
        <f t="shared" ref="E46:E85" si="2">D46/C46*100</f>
        <v>33</v>
      </c>
      <c r="F46" s="2"/>
    </row>
    <row r="47" spans="1:8" ht="94.5" x14ac:dyDescent="0.25">
      <c r="A47" s="17" t="s">
        <v>100</v>
      </c>
      <c r="B47" s="18" t="s">
        <v>102</v>
      </c>
      <c r="C47" s="34">
        <v>16.7</v>
      </c>
      <c r="D47" s="34">
        <v>0</v>
      </c>
      <c r="E47" s="20">
        <f t="shared" si="2"/>
        <v>0</v>
      </c>
      <c r="F47" s="2"/>
    </row>
    <row r="48" spans="1:8" ht="63" x14ac:dyDescent="0.25">
      <c r="A48" s="17" t="s">
        <v>59</v>
      </c>
      <c r="B48" s="18" t="s">
        <v>53</v>
      </c>
      <c r="C48" s="34">
        <v>105</v>
      </c>
      <c r="D48" s="34">
        <v>93.3</v>
      </c>
      <c r="E48" s="20">
        <f t="shared" si="2"/>
        <v>88.857142857142861</v>
      </c>
      <c r="F48" s="2"/>
    </row>
    <row r="49" spans="1:8" ht="63" x14ac:dyDescent="0.25">
      <c r="A49" s="17" t="s">
        <v>110</v>
      </c>
      <c r="B49" s="18" t="s">
        <v>111</v>
      </c>
      <c r="C49" s="34">
        <v>86.5</v>
      </c>
      <c r="D49" s="34">
        <v>0</v>
      </c>
      <c r="E49" s="20">
        <f t="shared" si="2"/>
        <v>0</v>
      </c>
      <c r="F49" s="2"/>
    </row>
    <row r="50" spans="1:8" ht="47.25" x14ac:dyDescent="0.25">
      <c r="A50" s="17" t="s">
        <v>13</v>
      </c>
      <c r="B50" s="38" t="s">
        <v>28</v>
      </c>
      <c r="C50" s="34">
        <v>267.2</v>
      </c>
      <c r="D50" s="34">
        <v>133.5</v>
      </c>
      <c r="E50" s="20">
        <f t="shared" si="2"/>
        <v>49.962574850299404</v>
      </c>
      <c r="F50" s="2"/>
    </row>
    <row r="51" spans="1:8" ht="15.75" x14ac:dyDescent="0.25">
      <c r="A51" s="43" t="s">
        <v>14</v>
      </c>
      <c r="B51" s="43"/>
      <c r="C51" s="14">
        <f>C53+C65+C75</f>
        <v>396585.89999999997</v>
      </c>
      <c r="D51" s="14">
        <f>D53+D65+D75</f>
        <v>280370.40000000002</v>
      </c>
      <c r="E51" s="14">
        <f t="shared" si="2"/>
        <v>70.696008103162526</v>
      </c>
      <c r="F51" s="6"/>
    </row>
    <row r="52" spans="1:8" ht="15.75" x14ac:dyDescent="0.25">
      <c r="A52" s="44" t="s">
        <v>67</v>
      </c>
      <c r="B52" s="44"/>
      <c r="C52" s="20"/>
      <c r="D52" s="20"/>
      <c r="E52" s="20"/>
      <c r="F52" s="2"/>
      <c r="G52" s="3"/>
    </row>
    <row r="53" spans="1:8" ht="15.75" x14ac:dyDescent="0.25">
      <c r="A53" s="43" t="s">
        <v>61</v>
      </c>
      <c r="B53" s="43"/>
      <c r="C53" s="14">
        <f>SUM(C54:C64)</f>
        <v>108112.20000000001</v>
      </c>
      <c r="D53" s="14">
        <f>SUM(D54:D64)</f>
        <v>98865.099999999991</v>
      </c>
      <c r="E53" s="14">
        <f t="shared" si="2"/>
        <v>91.446756240276287</v>
      </c>
      <c r="F53" s="29"/>
      <c r="G53" s="29"/>
      <c r="H53" s="24"/>
    </row>
    <row r="54" spans="1:8" ht="110.25" x14ac:dyDescent="0.25">
      <c r="A54" s="17" t="s">
        <v>112</v>
      </c>
      <c r="B54" s="18" t="s">
        <v>113</v>
      </c>
      <c r="C54" s="34">
        <v>5094.3</v>
      </c>
      <c r="D54" s="34">
        <v>3078.8</v>
      </c>
      <c r="E54" s="20">
        <f t="shared" si="2"/>
        <v>60.436173762832965</v>
      </c>
      <c r="F54" s="2"/>
    </row>
    <row r="55" spans="1:8" ht="96.75" customHeight="1" x14ac:dyDescent="0.25">
      <c r="A55" s="17" t="s">
        <v>5</v>
      </c>
      <c r="B55" s="18" t="s">
        <v>114</v>
      </c>
      <c r="C55" s="34">
        <v>96520.6</v>
      </c>
      <c r="D55" s="34">
        <v>91000</v>
      </c>
      <c r="E55" s="20">
        <f t="shared" si="2"/>
        <v>94.28039195777896</v>
      </c>
    </row>
    <row r="56" spans="1:8" ht="94.5" x14ac:dyDescent="0.25">
      <c r="A56" s="17" t="s">
        <v>70</v>
      </c>
      <c r="B56" s="18" t="s">
        <v>115</v>
      </c>
      <c r="C56" s="34">
        <v>3007.5</v>
      </c>
      <c r="D56" s="34">
        <v>3007.5</v>
      </c>
      <c r="E56" s="20">
        <f t="shared" si="2"/>
        <v>100</v>
      </c>
    </row>
    <row r="57" spans="1:8" ht="94.5" x14ac:dyDescent="0.25">
      <c r="A57" s="17" t="s">
        <v>6</v>
      </c>
      <c r="B57" s="18" t="s">
        <v>116</v>
      </c>
      <c r="C57" s="34">
        <v>701.4</v>
      </c>
      <c r="D57" s="34">
        <v>0</v>
      </c>
      <c r="E57" s="20">
        <f t="shared" si="2"/>
        <v>0</v>
      </c>
    </row>
    <row r="58" spans="1:8" ht="47.25" x14ac:dyDescent="0.25">
      <c r="A58" s="17" t="s">
        <v>7</v>
      </c>
      <c r="B58" s="38" t="s">
        <v>43</v>
      </c>
      <c r="C58" s="34">
        <v>542.4</v>
      </c>
      <c r="D58" s="34">
        <v>358.4</v>
      </c>
      <c r="E58" s="20">
        <f t="shared" si="2"/>
        <v>66.076696165191734</v>
      </c>
    </row>
    <row r="59" spans="1:8" ht="47.25" x14ac:dyDescent="0.25">
      <c r="A59" s="17" t="s">
        <v>44</v>
      </c>
      <c r="B59" s="38" t="s">
        <v>117</v>
      </c>
      <c r="C59" s="34">
        <v>8.6</v>
      </c>
      <c r="D59" s="34">
        <v>8.6</v>
      </c>
      <c r="E59" s="20">
        <f t="shared" si="2"/>
        <v>100</v>
      </c>
    </row>
    <row r="60" spans="1:8" ht="78.75" x14ac:dyDescent="0.25">
      <c r="A60" s="17" t="s">
        <v>8</v>
      </c>
      <c r="B60" s="18" t="s">
        <v>118</v>
      </c>
      <c r="C60" s="34">
        <v>31.1</v>
      </c>
      <c r="D60" s="34">
        <v>14.4</v>
      </c>
      <c r="E60" s="20">
        <f t="shared" si="2"/>
        <v>46.30225080385852</v>
      </c>
    </row>
    <row r="61" spans="1:8" ht="94.5" x14ac:dyDescent="0.25">
      <c r="A61" s="17" t="s">
        <v>9</v>
      </c>
      <c r="B61" s="18" t="s">
        <v>119</v>
      </c>
      <c r="C61" s="34">
        <v>826.8</v>
      </c>
      <c r="D61" s="34">
        <v>528.4</v>
      </c>
      <c r="E61" s="20">
        <f t="shared" si="2"/>
        <v>63.909046927914858</v>
      </c>
    </row>
    <row r="62" spans="1:8" ht="47.25" x14ac:dyDescent="0.25">
      <c r="A62" s="17" t="s">
        <v>10</v>
      </c>
      <c r="B62" s="18" t="s">
        <v>120</v>
      </c>
      <c r="C62" s="34">
        <v>102.4</v>
      </c>
      <c r="D62" s="34">
        <v>51.1</v>
      </c>
      <c r="E62" s="20">
        <f t="shared" si="2"/>
        <v>49.90234375</v>
      </c>
    </row>
    <row r="63" spans="1:8" ht="63" x14ac:dyDescent="0.25">
      <c r="A63" s="17" t="s">
        <v>45</v>
      </c>
      <c r="B63" s="18" t="s">
        <v>121</v>
      </c>
      <c r="C63" s="34">
        <v>456.5</v>
      </c>
      <c r="D63" s="34">
        <v>280.5</v>
      </c>
      <c r="E63" s="20">
        <f t="shared" si="2"/>
        <v>61.445783132530117</v>
      </c>
    </row>
    <row r="64" spans="1:8" ht="63" x14ac:dyDescent="0.25">
      <c r="A64" s="17" t="s">
        <v>11</v>
      </c>
      <c r="B64" s="18" t="s">
        <v>122</v>
      </c>
      <c r="C64" s="34">
        <v>820.6</v>
      </c>
      <c r="D64" s="34">
        <v>537.4</v>
      </c>
      <c r="E64" s="20">
        <f t="shared" si="2"/>
        <v>65.488666829149395</v>
      </c>
    </row>
    <row r="65" spans="1:5" ht="15.75" x14ac:dyDescent="0.25">
      <c r="A65" s="43" t="s">
        <v>62</v>
      </c>
      <c r="B65" s="43"/>
      <c r="C65" s="22">
        <f>SUM(C66:C74)</f>
        <v>247697.4</v>
      </c>
      <c r="D65" s="22">
        <f>SUM(D66:D74)</f>
        <v>153161.9</v>
      </c>
      <c r="E65" s="14">
        <f t="shared" si="2"/>
        <v>61.834278438126525</v>
      </c>
    </row>
    <row r="66" spans="1:5" ht="94.5" x14ac:dyDescent="0.25">
      <c r="A66" s="17" t="s">
        <v>15</v>
      </c>
      <c r="B66" s="18" t="s">
        <v>123</v>
      </c>
      <c r="C66" s="34">
        <v>5528.6</v>
      </c>
      <c r="D66" s="34">
        <v>2464.5</v>
      </c>
      <c r="E66" s="20">
        <f t="shared" si="2"/>
        <v>44.577289006258361</v>
      </c>
    </row>
    <row r="67" spans="1:5" ht="48" customHeight="1" x14ac:dyDescent="0.25">
      <c r="A67" s="17" t="s">
        <v>41</v>
      </c>
      <c r="B67" s="18" t="s">
        <v>42</v>
      </c>
      <c r="C67" s="34">
        <v>3197.8</v>
      </c>
      <c r="D67" s="34">
        <v>3197.8</v>
      </c>
      <c r="E67" s="20">
        <f t="shared" si="2"/>
        <v>100</v>
      </c>
    </row>
    <row r="68" spans="1:5" ht="157.5" x14ac:dyDescent="0.25">
      <c r="A68" s="17" t="s">
        <v>16</v>
      </c>
      <c r="B68" s="18" t="s">
        <v>124</v>
      </c>
      <c r="C68" s="34">
        <v>30947.1</v>
      </c>
      <c r="D68" s="34">
        <v>19478.3</v>
      </c>
      <c r="E68" s="20">
        <f t="shared" si="2"/>
        <v>62.940630947649382</v>
      </c>
    </row>
    <row r="69" spans="1:5" ht="157.5" x14ac:dyDescent="0.25">
      <c r="A69" s="17" t="s">
        <v>17</v>
      </c>
      <c r="B69" s="18" t="s">
        <v>125</v>
      </c>
      <c r="C69" s="34">
        <v>27727.8</v>
      </c>
      <c r="D69" s="34">
        <v>15696.8</v>
      </c>
      <c r="E69" s="20">
        <f t="shared" si="2"/>
        <v>56.610333311694397</v>
      </c>
    </row>
    <row r="70" spans="1:5" ht="126" x14ac:dyDescent="0.25">
      <c r="A70" s="17" t="s">
        <v>18</v>
      </c>
      <c r="B70" s="18" t="s">
        <v>126</v>
      </c>
      <c r="C70" s="34">
        <v>165.8</v>
      </c>
      <c r="D70" s="34">
        <v>99.5</v>
      </c>
      <c r="E70" s="20">
        <f t="shared" si="2"/>
        <v>60.012062726176104</v>
      </c>
    </row>
    <row r="71" spans="1:5" ht="78.75" x14ac:dyDescent="0.25">
      <c r="A71" s="17" t="s">
        <v>19</v>
      </c>
      <c r="B71" s="18" t="s">
        <v>127</v>
      </c>
      <c r="C71" s="34">
        <v>1854.2</v>
      </c>
      <c r="D71" s="34">
        <v>946.9</v>
      </c>
      <c r="E71" s="20">
        <f t="shared" si="2"/>
        <v>51.06784597130838</v>
      </c>
    </row>
    <row r="72" spans="1:5" ht="157.5" x14ac:dyDescent="0.25">
      <c r="A72" s="17" t="s">
        <v>20</v>
      </c>
      <c r="B72" s="18" t="s">
        <v>128</v>
      </c>
      <c r="C72" s="34">
        <v>122380</v>
      </c>
      <c r="D72" s="34">
        <v>74393.5</v>
      </c>
      <c r="E72" s="20">
        <f t="shared" si="2"/>
        <v>60.788936100670043</v>
      </c>
    </row>
    <row r="73" spans="1:5" ht="157.5" x14ac:dyDescent="0.25">
      <c r="A73" s="17" t="s">
        <v>21</v>
      </c>
      <c r="B73" s="18" t="s">
        <v>129</v>
      </c>
      <c r="C73" s="34">
        <v>53404.4</v>
      </c>
      <c r="D73" s="34">
        <v>35720.699999999997</v>
      </c>
      <c r="E73" s="20">
        <f t="shared" si="2"/>
        <v>66.887185325553688</v>
      </c>
    </row>
    <row r="74" spans="1:5" ht="78.75" x14ac:dyDescent="0.25">
      <c r="A74" s="17" t="s">
        <v>22</v>
      </c>
      <c r="B74" s="18" t="s">
        <v>130</v>
      </c>
      <c r="C74" s="34">
        <v>2491.6999999999998</v>
      </c>
      <c r="D74" s="34">
        <v>1163.9000000000001</v>
      </c>
      <c r="E74" s="20">
        <f t="shared" si="2"/>
        <v>46.711080788216883</v>
      </c>
    </row>
    <row r="75" spans="1:5" ht="15.75" x14ac:dyDescent="0.25">
      <c r="A75" s="43" t="s">
        <v>63</v>
      </c>
      <c r="B75" s="43"/>
      <c r="C75" s="22">
        <f>SUM(C76:C78)</f>
        <v>40776.300000000003</v>
      </c>
      <c r="D75" s="22">
        <f>SUM(D76:D78)</f>
        <v>28343.399999999998</v>
      </c>
      <c r="E75" s="14">
        <f t="shared" si="2"/>
        <v>69.509494485767448</v>
      </c>
    </row>
    <row r="76" spans="1:5" ht="78.75" x14ac:dyDescent="0.25">
      <c r="A76" s="17" t="s">
        <v>23</v>
      </c>
      <c r="B76" s="18" t="s">
        <v>131</v>
      </c>
      <c r="C76" s="34">
        <v>32686</v>
      </c>
      <c r="D76" s="34">
        <v>22850</v>
      </c>
      <c r="E76" s="20">
        <f t="shared" si="2"/>
        <v>69.907605702747361</v>
      </c>
    </row>
    <row r="77" spans="1:5" ht="78.75" x14ac:dyDescent="0.25">
      <c r="A77" s="17" t="s">
        <v>24</v>
      </c>
      <c r="B77" s="18" t="s">
        <v>132</v>
      </c>
      <c r="C77" s="34">
        <v>7802.3</v>
      </c>
      <c r="D77" s="34">
        <v>5247.3</v>
      </c>
      <c r="E77" s="20">
        <f t="shared" si="2"/>
        <v>67.253245837765789</v>
      </c>
    </row>
    <row r="78" spans="1:5" ht="78.75" x14ac:dyDescent="0.25">
      <c r="A78" s="17" t="s">
        <v>34</v>
      </c>
      <c r="B78" s="18" t="s">
        <v>133</v>
      </c>
      <c r="C78" s="34">
        <v>288</v>
      </c>
      <c r="D78" s="34">
        <v>246.1</v>
      </c>
      <c r="E78" s="20">
        <f t="shared" si="2"/>
        <v>85.451388888888886</v>
      </c>
    </row>
    <row r="79" spans="1:5" ht="15.75" x14ac:dyDescent="0.25">
      <c r="A79" s="43" t="s">
        <v>46</v>
      </c>
      <c r="B79" s="43"/>
      <c r="C79" s="21">
        <f>C83+C81</f>
        <v>9454.6</v>
      </c>
      <c r="D79" s="21">
        <f>D83+D81</f>
        <v>9454.6</v>
      </c>
      <c r="E79" s="14">
        <f t="shared" si="2"/>
        <v>100</v>
      </c>
    </row>
    <row r="80" spans="1:5" ht="15.75" x14ac:dyDescent="0.25">
      <c r="A80" s="44" t="s">
        <v>68</v>
      </c>
      <c r="B80" s="44"/>
      <c r="C80" s="19"/>
      <c r="D80" s="19"/>
      <c r="E80" s="20"/>
    </row>
    <row r="81" spans="1:6" ht="15.75" x14ac:dyDescent="0.25">
      <c r="A81" s="43" t="s">
        <v>65</v>
      </c>
      <c r="B81" s="43"/>
      <c r="C81" s="21">
        <f>C82</f>
        <v>2902.6</v>
      </c>
      <c r="D81" s="21">
        <f>D82</f>
        <v>2902.6</v>
      </c>
      <c r="E81" s="14">
        <f t="shared" si="2"/>
        <v>100</v>
      </c>
    </row>
    <row r="82" spans="1:6" ht="94.5" x14ac:dyDescent="0.25">
      <c r="A82" s="15" t="s">
        <v>71</v>
      </c>
      <c r="B82" s="32" t="s">
        <v>72</v>
      </c>
      <c r="C82" s="19">
        <v>2902.6</v>
      </c>
      <c r="D82" s="19">
        <v>2902.6</v>
      </c>
      <c r="E82" s="20">
        <f t="shared" si="2"/>
        <v>100</v>
      </c>
    </row>
    <row r="83" spans="1:6" ht="15.75" x14ac:dyDescent="0.25">
      <c r="A83" s="43" t="s">
        <v>66</v>
      </c>
      <c r="B83" s="43"/>
      <c r="C83" s="21">
        <f>C84+C85+C86+C87</f>
        <v>6552</v>
      </c>
      <c r="D83" s="21">
        <f t="shared" ref="D83" si="3">D84+D85+D86+D87</f>
        <v>6552</v>
      </c>
      <c r="E83" s="14">
        <f t="shared" si="2"/>
        <v>100</v>
      </c>
    </row>
    <row r="84" spans="1:6" ht="63" x14ac:dyDescent="0.25">
      <c r="A84" s="17" t="s">
        <v>48</v>
      </c>
      <c r="B84" s="18" t="s">
        <v>47</v>
      </c>
      <c r="C84" s="34">
        <v>1403.4</v>
      </c>
      <c r="D84" s="34">
        <v>1403.4</v>
      </c>
      <c r="E84" s="20">
        <f t="shared" si="2"/>
        <v>100</v>
      </c>
      <c r="F84" s="39"/>
    </row>
    <row r="85" spans="1:6" ht="47.25" x14ac:dyDescent="0.25">
      <c r="A85" s="17" t="s">
        <v>82</v>
      </c>
      <c r="B85" s="18" t="s">
        <v>83</v>
      </c>
      <c r="C85" s="34">
        <v>5000</v>
      </c>
      <c r="D85" s="34">
        <v>5000</v>
      </c>
      <c r="E85" s="20">
        <f t="shared" si="2"/>
        <v>100</v>
      </c>
    </row>
    <row r="86" spans="1:6" ht="63" x14ac:dyDescent="0.25">
      <c r="A86" s="17" t="s">
        <v>49</v>
      </c>
      <c r="B86" s="18" t="s">
        <v>47</v>
      </c>
      <c r="C86" s="34">
        <v>60</v>
      </c>
      <c r="D86" s="34">
        <v>60</v>
      </c>
      <c r="E86" s="20">
        <f>D86/C86*100</f>
        <v>100</v>
      </c>
    </row>
    <row r="87" spans="1:6" ht="63" x14ac:dyDescent="0.25">
      <c r="A87" s="17" t="s">
        <v>73</v>
      </c>
      <c r="B87" s="18" t="s">
        <v>47</v>
      </c>
      <c r="C87" s="34">
        <v>88.6</v>
      </c>
      <c r="D87" s="34">
        <v>88.6</v>
      </c>
      <c r="E87" s="33">
        <f>D87/C87*100</f>
        <v>100</v>
      </c>
    </row>
    <row r="88" spans="1:6" ht="12.75" hidden="1" customHeight="1" x14ac:dyDescent="0.25">
      <c r="A88" s="48" t="s">
        <v>92</v>
      </c>
      <c r="B88" s="48"/>
      <c r="C88" s="16"/>
      <c r="D88" s="16"/>
      <c r="E88" s="16"/>
    </row>
    <row r="89" spans="1:6" ht="40.5" customHeight="1" x14ac:dyDescent="0.25">
      <c r="A89" s="49"/>
      <c r="B89" s="49"/>
      <c r="C89" s="26"/>
      <c r="D89" s="47" t="s">
        <v>93</v>
      </c>
      <c r="E89" s="47"/>
      <c r="F89" s="4"/>
    </row>
    <row r="90" spans="1:6" ht="3" customHeight="1" x14ac:dyDescent="0.25">
      <c r="A90" s="5"/>
      <c r="B90" s="5"/>
      <c r="C90" s="26" t="e">
        <f>C88-#REF!</f>
        <v>#REF!</v>
      </c>
      <c r="D90" s="5"/>
      <c r="E90" s="5"/>
    </row>
    <row r="91" spans="1:6" ht="15.75" x14ac:dyDescent="0.25">
      <c r="A91" s="46" t="s">
        <v>138</v>
      </c>
      <c r="B91" s="46"/>
      <c r="C91" s="26"/>
      <c r="D91" s="26"/>
    </row>
    <row r="92" spans="1:6" ht="11.25" customHeight="1" x14ac:dyDescent="0.25">
      <c r="A92" s="7" t="s">
        <v>35</v>
      </c>
      <c r="B92" s="7"/>
      <c r="C92" s="26"/>
    </row>
    <row r="94" spans="1:6" x14ac:dyDescent="0.25">
      <c r="D94" s="27"/>
    </row>
  </sheetData>
  <mergeCells count="21">
    <mergeCell ref="A91:B91"/>
    <mergeCell ref="A53:B53"/>
    <mergeCell ref="D89:E89"/>
    <mergeCell ref="A65:B65"/>
    <mergeCell ref="A75:B75"/>
    <mergeCell ref="A88:B89"/>
    <mergeCell ref="A79:B79"/>
    <mergeCell ref="A80:B80"/>
    <mergeCell ref="A83:B83"/>
    <mergeCell ref="A81:B81"/>
    <mergeCell ref="A30:B30"/>
    <mergeCell ref="A7:B7"/>
    <mergeCell ref="A35:B35"/>
    <mergeCell ref="A51:B51"/>
    <mergeCell ref="A52:B52"/>
    <mergeCell ref="A44:B44"/>
    <mergeCell ref="B1:E1"/>
    <mergeCell ref="A3:E4"/>
    <mergeCell ref="A8:B8"/>
    <mergeCell ref="A9:B9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2019-09-17T08:51:48Z</dcterms:modified>
</cp:coreProperties>
</file>